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Fe doped MOF-808\MS data\Cell uptake\ICP\"/>
    </mc:Choice>
  </mc:AlternateContent>
  <xr:revisionPtr revIDLastSave="0" documentId="8_{26D400FC-E42E-478D-8070-5DA008D4734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6" i="1" l="1"/>
  <c r="I6" i="1"/>
  <c r="R6" i="1" s="1"/>
  <c r="AE12" i="1"/>
  <c r="I15" i="1" l="1"/>
  <c r="I3" i="1"/>
  <c r="AE18" i="1"/>
  <c r="AE21" i="1"/>
  <c r="AE9" i="1"/>
  <c r="J21" i="1"/>
  <c r="O21" i="1" s="1"/>
  <c r="P21" i="1" s="1"/>
  <c r="M22" i="1"/>
  <c r="S22" i="1" s="1"/>
  <c r="M23" i="1"/>
  <c r="S23" i="1" s="1"/>
  <c r="M20" i="1"/>
  <c r="S20" i="1" s="1"/>
  <c r="M16" i="1"/>
  <c r="S16" i="1" s="1"/>
  <c r="M17" i="1"/>
  <c r="S17" i="1" s="1"/>
  <c r="M19" i="1"/>
  <c r="S19" i="1" s="1"/>
  <c r="M21" i="1"/>
  <c r="S21" i="1" s="1"/>
  <c r="M18" i="1"/>
  <c r="S18" i="1" s="1"/>
  <c r="M15" i="1"/>
  <c r="S15" i="1" s="1"/>
  <c r="L16" i="1"/>
  <c r="R16" i="1" s="1"/>
  <c r="L17" i="1"/>
  <c r="R17" i="1" s="1"/>
  <c r="L22" i="1"/>
  <c r="R22" i="1" s="1"/>
  <c r="L23" i="1"/>
  <c r="R23" i="1" s="1"/>
  <c r="L21" i="1"/>
  <c r="R21" i="1" s="1"/>
  <c r="L19" i="1"/>
  <c r="R19" i="1" s="1"/>
  <c r="L20" i="1"/>
  <c r="R20" i="1" s="1"/>
  <c r="L18" i="1"/>
  <c r="R18" i="1" s="1"/>
  <c r="L15" i="1"/>
  <c r="R15" i="1" s="1"/>
  <c r="K19" i="1"/>
  <c r="Q19" i="1" s="1"/>
  <c r="K20" i="1"/>
  <c r="Q20" i="1" s="1"/>
  <c r="K22" i="1"/>
  <c r="Q22" i="1" s="1"/>
  <c r="K23" i="1"/>
  <c r="Q23" i="1" s="1"/>
  <c r="K21" i="1"/>
  <c r="Q21" i="1" s="1"/>
  <c r="AD21" i="1" s="1"/>
  <c r="K18" i="1"/>
  <c r="Q18" i="1" s="1"/>
  <c r="K16" i="1"/>
  <c r="Q16" i="1" s="1"/>
  <c r="K17" i="1"/>
  <c r="Q17" i="1" s="1"/>
  <c r="K15" i="1"/>
  <c r="Q15" i="1" s="1"/>
  <c r="J22" i="1"/>
  <c r="O22" i="1" s="1"/>
  <c r="P22" i="1" s="1"/>
  <c r="J23" i="1"/>
  <c r="O23" i="1" s="1"/>
  <c r="P23" i="1" s="1"/>
  <c r="J19" i="1"/>
  <c r="O19" i="1" s="1"/>
  <c r="P19" i="1" s="1"/>
  <c r="J20" i="1"/>
  <c r="O20" i="1" s="1"/>
  <c r="P20" i="1" s="1"/>
  <c r="J18" i="1"/>
  <c r="O18" i="1" s="1"/>
  <c r="P18" i="1" s="1"/>
  <c r="J16" i="1"/>
  <c r="O16" i="1" s="1"/>
  <c r="P16" i="1" s="1"/>
  <c r="J17" i="1"/>
  <c r="O17" i="1" s="1"/>
  <c r="P17" i="1" s="1"/>
  <c r="J15" i="1"/>
  <c r="O15" i="1" s="1"/>
  <c r="P15" i="1" s="1"/>
  <c r="AA15" i="1" s="1"/>
  <c r="I22" i="1"/>
  <c r="N22" i="1" s="1"/>
  <c r="I23" i="1"/>
  <c r="N23" i="1" s="1"/>
  <c r="I21" i="1"/>
  <c r="N21" i="1" s="1"/>
  <c r="I19" i="1"/>
  <c r="N19" i="1" s="1"/>
  <c r="I20" i="1"/>
  <c r="N20" i="1" s="1"/>
  <c r="I18" i="1"/>
  <c r="N18" i="1" s="1"/>
  <c r="I16" i="1"/>
  <c r="N16" i="1" s="1"/>
  <c r="I17" i="1"/>
  <c r="N17" i="1" s="1"/>
  <c r="N15" i="1"/>
  <c r="I13" i="1"/>
  <c r="R13" i="1" s="1"/>
  <c r="I14" i="1"/>
  <c r="R14" i="1" s="1"/>
  <c r="I12" i="1"/>
  <c r="R12" i="1" s="1"/>
  <c r="I10" i="1"/>
  <c r="R10" i="1" s="1"/>
  <c r="I11" i="1"/>
  <c r="R11" i="1" s="1"/>
  <c r="I9" i="1"/>
  <c r="R9" i="1" s="1"/>
  <c r="I7" i="1"/>
  <c r="R7" i="1" s="1"/>
  <c r="I8" i="1"/>
  <c r="R8" i="1" s="1"/>
  <c r="M4" i="1"/>
  <c r="M5" i="1"/>
  <c r="L4" i="1"/>
  <c r="L5" i="1"/>
  <c r="M3" i="1"/>
  <c r="L3" i="1"/>
  <c r="K4" i="1"/>
  <c r="Q4" i="1" s="1"/>
  <c r="K5" i="1"/>
  <c r="Q5" i="1" s="1"/>
  <c r="K3" i="1"/>
  <c r="Q3" i="1" s="1"/>
  <c r="J4" i="1"/>
  <c r="O4" i="1" s="1"/>
  <c r="J5" i="1"/>
  <c r="O5" i="1" s="1"/>
  <c r="J3" i="1"/>
  <c r="O3" i="1" s="1"/>
  <c r="U4" i="1" s="1"/>
  <c r="I4" i="1"/>
  <c r="I5" i="1"/>
  <c r="V4" i="1" l="1"/>
  <c r="AA21" i="1"/>
  <c r="X6" i="1"/>
  <c r="AF15" i="1"/>
  <c r="AF18" i="1"/>
  <c r="AA18" i="1"/>
  <c r="AF21" i="1"/>
  <c r="AD15" i="1"/>
  <c r="AD18" i="1"/>
  <c r="X9" i="1"/>
  <c r="X12" i="1"/>
</calcChain>
</file>

<file path=xl/sharedStrings.xml><?xml version="1.0" encoding="utf-8"?>
<sst xmlns="http://schemas.openxmlformats.org/spreadsheetml/2006/main" count="55" uniqueCount="33">
  <si>
    <t>CA-1h-01</t>
  </si>
  <si>
    <t>CA-1h-02</t>
  </si>
  <si>
    <t>CA-1h-03</t>
  </si>
  <si>
    <t>CA-4h-01</t>
  </si>
  <si>
    <t>CA-4h-02</t>
  </si>
  <si>
    <t>CA-4h-03</t>
  </si>
  <si>
    <t>CA-8h-01</t>
  </si>
  <si>
    <t>CA-8h-02</t>
  </si>
  <si>
    <t>CA-8h-03</t>
  </si>
  <si>
    <t>MOF-1h-01</t>
  </si>
  <si>
    <t>MOF-1h-02</t>
  </si>
  <si>
    <t>MOF-1h-03</t>
  </si>
  <si>
    <t>MOF-4h-01</t>
  </si>
  <si>
    <t>MOF-4h-02</t>
  </si>
  <si>
    <t>MOF-4h-03</t>
  </si>
  <si>
    <t>MOF-8h-01</t>
  </si>
  <si>
    <t>MOF-8h-02</t>
  </si>
  <si>
    <t>MOF-8h-03</t>
  </si>
  <si>
    <t>Blank-01</t>
  </si>
  <si>
    <t>Blank-02</t>
  </si>
  <si>
    <t>Blank-03</t>
  </si>
  <si>
    <t>Au</t>
  </si>
  <si>
    <t>Fe</t>
  </si>
  <si>
    <t>Mn</t>
  </si>
  <si>
    <t>Pt</t>
  </si>
  <si>
    <t>Zr</t>
  </si>
  <si>
    <t>per million cells (ppm)</t>
  </si>
  <si>
    <r>
      <t>cell number (*10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</si>
  <si>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ug/million</t>
  </si>
  <si>
    <t xml:space="preserve">mass (ug)/per million cells </t>
  </si>
  <si>
    <t xml:space="preserve">Average mass (ug)/per million </t>
  </si>
  <si>
    <t>Fe-Fe(intracelluar)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</si>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</sst>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"/>
  <sheetViews>
    <sheetView tabSelected="1" workbookViewId="0">
      <selection activeCell="AC15" sqref="AC15:AC21"/>
    </sheetView>
  </sheetViews>
  <sheetFormatPr defaultRowHeight="15" x14ac:dyDescent="0.25"/>
  <cols>
    <col min="1" max="1" width="14.7109375" customWidth="1"/>
    <col min="8" max="8" width="18.7109375" customWidth="1"/>
    <col min="9" max="19" width="14.42578125" customWidth="1"/>
    <col min="23" max="23" width="10.85546875" customWidth="1"/>
    <col min="26" max="26" width="18" style="8" customWidth="1"/>
    <col min="27" max="27" width="15" style="8" customWidth="1"/>
    <col min="29" max="30" width="9.140625" style="8"/>
  </cols>
  <sheetData>
    <row r="1" spans="1:33" x14ac:dyDescent="0.25">
      <c r="I1" s="9" t="s">
        <v>26</v>
      </c>
      <c r="J1" s="9"/>
      <c r="K1" s="9"/>
      <c r="L1" s="9"/>
      <c r="M1" s="9"/>
      <c r="N1" s="9" t="s">
        <v>29</v>
      </c>
      <c r="O1" s="9"/>
      <c r="P1" s="9"/>
      <c r="Q1" s="9"/>
      <c r="R1" s="9"/>
      <c r="S1" s="9"/>
      <c r="T1" s="9" t="s">
        <v>30</v>
      </c>
      <c r="U1" s="9"/>
      <c r="V1" s="9"/>
      <c r="W1" s="9"/>
      <c r="X1" s="9"/>
      <c r="Y1" s="9" t="s">
        <v>28</v>
      </c>
      <c r="Z1" s="9"/>
      <c r="AA1" s="9"/>
      <c r="AB1" s="9"/>
      <c r="AC1" s="9"/>
      <c r="AD1" s="9"/>
      <c r="AE1" s="9"/>
      <c r="AF1" s="9"/>
      <c r="AG1" s="9"/>
    </row>
    <row r="2" spans="1:33" ht="17.25" x14ac:dyDescent="0.25">
      <c r="B2" t="s">
        <v>21</v>
      </c>
      <c r="C2" t="s">
        <v>22</v>
      </c>
      <c r="D2" t="s">
        <v>23</v>
      </c>
      <c r="E2" t="s">
        <v>24</v>
      </c>
      <c r="F2" t="s">
        <v>25</v>
      </c>
      <c r="H2" t="s">
        <v>27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21</v>
      </c>
      <c r="O2" t="s">
        <v>22</v>
      </c>
      <c r="Q2" t="s">
        <v>23</v>
      </c>
      <c r="R2" t="s">
        <v>24</v>
      </c>
      <c r="S2" t="s">
        <v>25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  <c r="Y2" t="s">
        <v>21</v>
      </c>
      <c r="Z2" s="8" t="s">
        <v>31</v>
      </c>
      <c r="AA2" s="8" t="s">
        <v>32</v>
      </c>
      <c r="AB2" t="s">
        <v>22</v>
      </c>
      <c r="AC2" s="8" t="s">
        <v>23</v>
      </c>
      <c r="AD2" s="8" t="s">
        <v>32</v>
      </c>
      <c r="AE2" t="s">
        <v>24</v>
      </c>
      <c r="AG2" t="s">
        <v>25</v>
      </c>
    </row>
    <row r="3" spans="1:33" x14ac:dyDescent="0.25">
      <c r="A3" t="s">
        <v>18</v>
      </c>
      <c r="B3">
        <v>2.8999999999999998E-3</v>
      </c>
      <c r="C3">
        <v>2.9899999999999999E-2</v>
      </c>
      <c r="D3">
        <v>1E-4</v>
      </c>
      <c r="E3">
        <v>0</v>
      </c>
      <c r="F3">
        <v>2.6800000000000001E-2</v>
      </c>
      <c r="H3">
        <v>36</v>
      </c>
      <c r="I3">
        <f>B3/H3*100</f>
        <v>8.0555555555555554E-3</v>
      </c>
      <c r="J3">
        <f>C3/H3*100</f>
        <v>8.3055555555555549E-2</v>
      </c>
      <c r="K3">
        <f>D3/H3*100</f>
        <v>2.7777777777777778E-4</v>
      </c>
      <c r="L3">
        <f>E3/H3*100</f>
        <v>0</v>
      </c>
      <c r="M3">
        <f>F3/H3*100</f>
        <v>7.4444444444444452E-2</v>
      </c>
      <c r="O3">
        <f>J3*5</f>
        <v>0.41527777777777775</v>
      </c>
      <c r="Q3">
        <f>K3*5</f>
        <v>1.3888888888888889E-3</v>
      </c>
      <c r="T3">
        <v>6.4037039999999996E-3</v>
      </c>
      <c r="U3">
        <v>0.79849999999999999</v>
      </c>
      <c r="V3">
        <v>3.7469140000000001E-3</v>
      </c>
      <c r="W3">
        <v>0</v>
      </c>
      <c r="X3">
        <v>7.9614815000000005E-2</v>
      </c>
    </row>
    <row r="4" spans="1:33" x14ac:dyDescent="0.25">
      <c r="A4" t="s">
        <v>19</v>
      </c>
      <c r="B4">
        <v>1.4E-3</v>
      </c>
      <c r="C4">
        <v>5.5399999999999998E-2</v>
      </c>
      <c r="D4">
        <v>4.0000000000000002E-4</v>
      </c>
      <c r="E4">
        <v>0</v>
      </c>
      <c r="F4">
        <v>2.1100000000000001E-2</v>
      </c>
      <c r="H4">
        <v>25</v>
      </c>
      <c r="I4">
        <f>B4/H4*100</f>
        <v>5.5999999999999999E-3</v>
      </c>
      <c r="J4">
        <f>C4/H4*100</f>
        <v>0.22160000000000002</v>
      </c>
      <c r="K4">
        <f>D4/H4*100</f>
        <v>1.5999999999999999E-3</v>
      </c>
      <c r="L4">
        <f>E4/H4*100</f>
        <v>0</v>
      </c>
      <c r="M4">
        <f>F4/H4*100</f>
        <v>8.4400000000000003E-2</v>
      </c>
      <c r="O4">
        <f>J4*5</f>
        <v>1.1080000000000001</v>
      </c>
      <c r="Q4">
        <f>K4*5</f>
        <v>8.0000000000000002E-3</v>
      </c>
      <c r="U4">
        <f>_xlfn.STDEV.P(O3:O5)</f>
        <v>0.28756708646524043</v>
      </c>
      <c r="V4">
        <f>_xlfn.STDEV.P(Q3:Q5)</f>
        <v>3.0133195147196011E-3</v>
      </c>
    </row>
    <row r="5" spans="1:33" x14ac:dyDescent="0.25">
      <c r="A5" t="s">
        <v>20</v>
      </c>
      <c r="B5">
        <v>1.5E-3</v>
      </c>
      <c r="C5">
        <v>4.7100000000000003E-2</v>
      </c>
      <c r="D5">
        <v>1E-4</v>
      </c>
      <c r="E5">
        <v>0</v>
      </c>
      <c r="F5">
        <v>2.1600000000000001E-2</v>
      </c>
      <c r="H5">
        <v>27</v>
      </c>
      <c r="I5">
        <f>B5/H5*100</f>
        <v>5.5555555555555558E-3</v>
      </c>
      <c r="J5">
        <f>C5/H5*100</f>
        <v>0.17444444444444446</v>
      </c>
      <c r="K5">
        <f>D5/H5*100</f>
        <v>3.7037037037037035E-4</v>
      </c>
      <c r="L5">
        <f>E5/H5*100</f>
        <v>0</v>
      </c>
      <c r="M5">
        <f>F5/H5*100</f>
        <v>0.08</v>
      </c>
      <c r="O5">
        <f>J5*5</f>
        <v>0.87222222222222223</v>
      </c>
      <c r="Q5">
        <f>K5*5</f>
        <v>1.8518518518518517E-3</v>
      </c>
    </row>
    <row r="6" spans="1:33" x14ac:dyDescent="0.25">
      <c r="A6" s="1" t="s">
        <v>0</v>
      </c>
      <c r="B6" s="1"/>
      <c r="C6" s="1"/>
      <c r="D6" s="1"/>
      <c r="E6" s="1">
        <v>1E-3</v>
      </c>
      <c r="F6" s="1"/>
      <c r="G6" s="1"/>
      <c r="H6" s="1">
        <v>29</v>
      </c>
      <c r="I6" s="1">
        <f t="shared" ref="I6:I14" si="0">E6/H6*100</f>
        <v>3.4482758620689655E-3</v>
      </c>
      <c r="J6" s="1"/>
      <c r="K6" s="1"/>
      <c r="L6" s="1"/>
      <c r="M6" s="1"/>
      <c r="N6" s="1"/>
      <c r="O6" s="1"/>
      <c r="P6" s="1"/>
      <c r="Q6" s="1"/>
      <c r="R6" s="1">
        <f>I6*5</f>
        <v>1.7241379310344827E-2</v>
      </c>
      <c r="S6" s="1"/>
      <c r="T6" s="1"/>
      <c r="U6" s="1"/>
      <c r="V6" s="1"/>
      <c r="W6" s="1">
        <v>5.747126E-3</v>
      </c>
      <c r="X6" s="1">
        <f>_xlfn.STDEV.P(R6:R8)</f>
        <v>8.1276641515695119E-3</v>
      </c>
      <c r="AE6">
        <f>W6*5</f>
        <v>2.8735629999999998E-2</v>
      </c>
    </row>
    <row r="7" spans="1:33" x14ac:dyDescent="0.25">
      <c r="A7" s="1" t="s">
        <v>1</v>
      </c>
      <c r="B7" s="1"/>
      <c r="C7" s="1"/>
      <c r="D7" s="1"/>
      <c r="E7" s="1">
        <v>0</v>
      </c>
      <c r="F7" s="1"/>
      <c r="G7" s="1"/>
      <c r="H7" s="1">
        <v>15</v>
      </c>
      <c r="I7" s="1">
        <f t="shared" si="0"/>
        <v>0</v>
      </c>
      <c r="J7" s="1"/>
      <c r="K7" s="1"/>
      <c r="L7" s="1"/>
      <c r="M7" s="1"/>
      <c r="N7" s="1"/>
      <c r="O7" s="1"/>
      <c r="P7" s="1"/>
      <c r="Q7" s="1"/>
      <c r="R7" s="1">
        <f t="shared" ref="R7:R14" si="1">I7*5</f>
        <v>0</v>
      </c>
      <c r="S7" s="1"/>
      <c r="T7" s="1"/>
      <c r="U7" s="1"/>
      <c r="V7" s="1"/>
      <c r="W7" s="1"/>
      <c r="X7" s="1"/>
    </row>
    <row r="8" spans="1:33" x14ac:dyDescent="0.25">
      <c r="A8" s="1" t="s">
        <v>2</v>
      </c>
      <c r="B8" s="1"/>
      <c r="C8" s="1"/>
      <c r="D8" s="1"/>
      <c r="E8" s="1">
        <v>0</v>
      </c>
      <c r="F8" s="1"/>
      <c r="G8" s="1"/>
      <c r="H8" s="1">
        <v>29</v>
      </c>
      <c r="I8" s="1">
        <f t="shared" si="0"/>
        <v>0</v>
      </c>
      <c r="J8" s="1"/>
      <c r="K8" s="1"/>
      <c r="L8" s="1"/>
      <c r="M8" s="1"/>
      <c r="N8" s="1"/>
      <c r="O8" s="1"/>
      <c r="P8" s="1"/>
      <c r="Q8" s="1"/>
      <c r="R8" s="1">
        <f t="shared" si="1"/>
        <v>0</v>
      </c>
      <c r="S8" s="1"/>
      <c r="T8" s="1"/>
      <c r="U8" s="1"/>
      <c r="V8" s="1"/>
      <c r="W8" s="1"/>
      <c r="X8" s="1"/>
    </row>
    <row r="9" spans="1:33" x14ac:dyDescent="0.25">
      <c r="A9" s="2" t="s">
        <v>3</v>
      </c>
      <c r="B9" s="2"/>
      <c r="C9" s="2"/>
      <c r="D9" s="2"/>
      <c r="E9" s="2">
        <v>8.0000000000000004E-4</v>
      </c>
      <c r="F9" s="2"/>
      <c r="G9" s="2"/>
      <c r="H9" s="2">
        <v>36</v>
      </c>
      <c r="I9" s="2">
        <f t="shared" si="0"/>
        <v>2.2222222222222222E-3</v>
      </c>
      <c r="J9" s="2"/>
      <c r="K9" s="2"/>
      <c r="L9" s="2"/>
      <c r="M9" s="2"/>
      <c r="N9" s="2"/>
      <c r="O9" s="2"/>
      <c r="P9" s="2"/>
      <c r="Q9" s="2"/>
      <c r="R9" s="1">
        <f t="shared" si="1"/>
        <v>1.1111111111111112E-2</v>
      </c>
      <c r="S9" s="2"/>
      <c r="T9" s="2"/>
      <c r="U9" s="2"/>
      <c r="V9" s="2"/>
      <c r="W9" s="2">
        <v>4.4788980000000003E-3</v>
      </c>
      <c r="X9" s="1">
        <f>_xlfn.STDEV.P(R9:R11)</f>
        <v>4.784821502956468E-3</v>
      </c>
      <c r="AE9">
        <f>W9*5</f>
        <v>2.2394490000000003E-2</v>
      </c>
    </row>
    <row r="10" spans="1:33" x14ac:dyDescent="0.25">
      <c r="A10" s="2" t="s">
        <v>4</v>
      </c>
      <c r="B10" s="2"/>
      <c r="C10" s="2"/>
      <c r="D10" s="2"/>
      <c r="E10" s="2">
        <v>0</v>
      </c>
      <c r="F10" s="2"/>
      <c r="G10" s="2"/>
      <c r="H10" s="2">
        <v>32</v>
      </c>
      <c r="I10" s="2">
        <f t="shared" si="0"/>
        <v>0</v>
      </c>
      <c r="J10" s="2"/>
      <c r="K10" s="2"/>
      <c r="L10" s="2"/>
      <c r="M10" s="2"/>
      <c r="N10" s="2"/>
      <c r="O10" s="2"/>
      <c r="P10" s="2"/>
      <c r="Q10" s="2"/>
      <c r="R10" s="1">
        <f t="shared" si="1"/>
        <v>0</v>
      </c>
      <c r="S10" s="2"/>
      <c r="T10" s="2"/>
      <c r="U10" s="2"/>
      <c r="V10" s="2"/>
      <c r="W10" s="2"/>
      <c r="X10" s="1"/>
    </row>
    <row r="11" spans="1:33" x14ac:dyDescent="0.25">
      <c r="A11" s="2" t="s">
        <v>5</v>
      </c>
      <c r="B11" s="2"/>
      <c r="C11" s="2"/>
      <c r="D11" s="2"/>
      <c r="E11" s="2">
        <v>2.0000000000000001E-4</v>
      </c>
      <c r="F11" s="2"/>
      <c r="G11" s="2"/>
      <c r="H11" s="2">
        <v>43</v>
      </c>
      <c r="I11" s="2">
        <f t="shared" si="0"/>
        <v>4.6511627906976741E-4</v>
      </c>
      <c r="J11" s="2"/>
      <c r="K11" s="2"/>
      <c r="L11" s="2"/>
      <c r="M11" s="2"/>
      <c r="N11" s="2"/>
      <c r="O11" s="2"/>
      <c r="P11" s="2"/>
      <c r="Q11" s="2"/>
      <c r="R11" s="1">
        <f t="shared" si="1"/>
        <v>2.3255813953488372E-3</v>
      </c>
      <c r="S11" s="2"/>
      <c r="T11" s="2"/>
      <c r="U11" s="2"/>
      <c r="V11" s="2"/>
      <c r="W11" s="2"/>
      <c r="X11" s="1"/>
    </row>
    <row r="12" spans="1:33" x14ac:dyDescent="0.25">
      <c r="A12" s="3" t="s">
        <v>6</v>
      </c>
      <c r="B12" s="3"/>
      <c r="C12" s="3"/>
      <c r="D12" s="3"/>
      <c r="E12" s="3">
        <v>0</v>
      </c>
      <c r="F12" s="3"/>
      <c r="G12" s="3"/>
      <c r="H12" s="3">
        <v>35</v>
      </c>
      <c r="I12" s="3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1">
        <f t="shared" si="1"/>
        <v>0</v>
      </c>
      <c r="S12" s="3"/>
      <c r="T12" s="3"/>
      <c r="U12" s="3"/>
      <c r="V12" s="3"/>
      <c r="W12" s="3">
        <v>1.6E-2</v>
      </c>
      <c r="X12" s="1">
        <f>_xlfn.STDEV.P(R12:R14)</f>
        <v>2.2627416997969517E-2</v>
      </c>
      <c r="AE12">
        <f>W12*5</f>
        <v>0.08</v>
      </c>
    </row>
    <row r="13" spans="1:33" x14ac:dyDescent="0.25">
      <c r="A13" s="3" t="s">
        <v>7</v>
      </c>
      <c r="B13" s="3"/>
      <c r="C13" s="3"/>
      <c r="D13" s="3"/>
      <c r="E13" s="3">
        <v>2.3999999999999998E-3</v>
      </c>
      <c r="F13" s="3"/>
      <c r="G13" s="3"/>
      <c r="H13" s="3">
        <v>25</v>
      </c>
      <c r="I13" s="3">
        <f t="shared" si="0"/>
        <v>9.5999999999999992E-3</v>
      </c>
      <c r="J13" s="3"/>
      <c r="K13" s="3"/>
      <c r="L13" s="3"/>
      <c r="M13" s="3"/>
      <c r="N13" s="3"/>
      <c r="O13" s="3"/>
      <c r="P13" s="3"/>
      <c r="Q13" s="3"/>
      <c r="R13" s="1">
        <f t="shared" si="1"/>
        <v>4.7999999999999994E-2</v>
      </c>
      <c r="S13" s="3"/>
      <c r="T13" s="3"/>
      <c r="U13" s="3"/>
      <c r="V13" s="3"/>
      <c r="W13" s="3"/>
      <c r="X13" s="3"/>
    </row>
    <row r="14" spans="1:33" x14ac:dyDescent="0.25">
      <c r="A14" s="3" t="s">
        <v>8</v>
      </c>
      <c r="B14" s="3"/>
      <c r="C14" s="3"/>
      <c r="D14" s="3"/>
      <c r="E14" s="3">
        <v>0</v>
      </c>
      <c r="F14" s="3"/>
      <c r="G14" s="3"/>
      <c r="H14" s="3">
        <v>19</v>
      </c>
      <c r="I14" s="3">
        <f t="shared" si="0"/>
        <v>0</v>
      </c>
      <c r="J14" s="3"/>
      <c r="K14" s="3"/>
      <c r="L14" s="3"/>
      <c r="M14" s="3"/>
      <c r="N14" s="3"/>
      <c r="O14" s="3"/>
      <c r="P14" s="3" t="s">
        <v>31</v>
      </c>
      <c r="Q14" s="3"/>
      <c r="R14" s="1">
        <f t="shared" si="1"/>
        <v>0</v>
      </c>
      <c r="S14" s="3"/>
      <c r="T14" s="3"/>
      <c r="U14" s="3"/>
      <c r="V14" s="3"/>
      <c r="W14" s="3"/>
      <c r="X14" s="3"/>
    </row>
    <row r="15" spans="1:33" x14ac:dyDescent="0.25">
      <c r="A15" s="4" t="s">
        <v>9</v>
      </c>
      <c r="B15" s="4">
        <v>0.109</v>
      </c>
      <c r="C15" s="4">
        <v>0.41149999999999998</v>
      </c>
      <c r="D15" s="4">
        <v>4.1799999999999997E-2</v>
      </c>
      <c r="E15" s="4">
        <v>5.1200000000000002E-2</v>
      </c>
      <c r="F15" s="4">
        <v>0.70079999999999998</v>
      </c>
      <c r="G15" s="4"/>
      <c r="H15" s="4">
        <v>20</v>
      </c>
      <c r="I15" s="4">
        <f t="shared" ref="I15:I23" si="2">B15/H15*100</f>
        <v>0.54500000000000004</v>
      </c>
      <c r="J15" s="4">
        <f t="shared" ref="J15:J23" si="3">C15/H15*100</f>
        <v>2.0575000000000001</v>
      </c>
      <c r="K15" s="4">
        <f t="shared" ref="K15:K23" si="4">D15/H15*100</f>
        <v>0.20899999999999999</v>
      </c>
      <c r="L15" s="4">
        <f t="shared" ref="L15:L23" si="5">E15/H15*100</f>
        <v>0.25600000000000001</v>
      </c>
      <c r="M15" s="4">
        <f t="shared" ref="M15:M23" si="6">F15/H15*100</f>
        <v>3.504</v>
      </c>
      <c r="N15" s="4">
        <f>I15*5</f>
        <v>2.7250000000000001</v>
      </c>
      <c r="O15" s="4">
        <f>J15*5</f>
        <v>10.287500000000001</v>
      </c>
      <c r="P15" s="7">
        <f>O15-0.1597</f>
        <v>10.127800000000001</v>
      </c>
      <c r="Q15" s="4">
        <f>K15*5</f>
        <v>1.0449999999999999</v>
      </c>
      <c r="R15" s="4">
        <f>L15*5</f>
        <v>1.28</v>
      </c>
      <c r="S15" s="4">
        <f>M15*5</f>
        <v>17.52</v>
      </c>
      <c r="T15" s="4">
        <v>0.418312821</v>
      </c>
      <c r="U15" s="4">
        <v>1.9554264960000001</v>
      </c>
      <c r="V15" s="4">
        <v>0.15459658100000001</v>
      </c>
      <c r="W15" s="4">
        <v>0.21464957300000001</v>
      </c>
      <c r="X15" s="4">
        <v>5.0705196580000003</v>
      </c>
      <c r="Y15">
        <v>2.0915641030000001</v>
      </c>
      <c r="Z15" s="8">
        <v>9.6174324789999996</v>
      </c>
      <c r="AA15" s="8">
        <f>_xlfn.STDEV.P(P15:P17)</f>
        <v>2.9906772009983364</v>
      </c>
      <c r="AB15">
        <v>9.7771324790000005</v>
      </c>
      <c r="AC15" s="8">
        <v>0.77298290599999997</v>
      </c>
      <c r="AD15" s="8">
        <f>_xlfn.STDEV.P(Q15:Q17)</f>
        <v>0.23673422777770189</v>
      </c>
      <c r="AE15">
        <v>1.073247863</v>
      </c>
      <c r="AF15">
        <f>_xlfn.STDEV.P(R15:R17)</f>
        <v>0.23807397356593377</v>
      </c>
      <c r="AG15">
        <v>25.35259829</v>
      </c>
    </row>
    <row r="16" spans="1:33" x14ac:dyDescent="0.25">
      <c r="A16" s="4" t="s">
        <v>10</v>
      </c>
      <c r="B16" s="4">
        <v>0.10979999999999999</v>
      </c>
      <c r="C16" s="4">
        <v>0.45910000000000001</v>
      </c>
      <c r="D16" s="4">
        <v>3.6499999999999998E-2</v>
      </c>
      <c r="E16" s="4">
        <v>5.7700000000000001E-2</v>
      </c>
      <c r="F16" s="4">
        <v>1.9360999999999999</v>
      </c>
      <c r="G16" s="4"/>
      <c r="H16" s="4">
        <v>39</v>
      </c>
      <c r="I16" s="4">
        <f t="shared" si="2"/>
        <v>0.28153846153846152</v>
      </c>
      <c r="J16" s="4">
        <f t="shared" si="3"/>
        <v>1.1771794871794872</v>
      </c>
      <c r="K16" s="4">
        <f t="shared" si="4"/>
        <v>9.358974358974359E-2</v>
      </c>
      <c r="L16" s="4">
        <f t="shared" si="5"/>
        <v>0.14794871794871794</v>
      </c>
      <c r="M16" s="4">
        <f t="shared" si="6"/>
        <v>4.9643589743589738</v>
      </c>
      <c r="N16" s="4">
        <f t="shared" ref="N16:N23" si="7">I16*5</f>
        <v>1.4076923076923076</v>
      </c>
      <c r="O16" s="4">
        <f t="shared" ref="O16:O23" si="8">J16*5</f>
        <v>5.8858974358974354</v>
      </c>
      <c r="P16" s="7">
        <f t="shared" ref="P16:P23" si="9">O16-0.1597</f>
        <v>5.7261974358974355</v>
      </c>
      <c r="Q16" s="4">
        <f t="shared" ref="Q16:Q23" si="10">K16*5</f>
        <v>0.46794871794871795</v>
      </c>
      <c r="R16" s="4">
        <f t="shared" ref="R16:R23" si="11">L16*5</f>
        <v>0.73974358974358978</v>
      </c>
      <c r="S16" s="4">
        <f t="shared" ref="S16:S23" si="12">M16*5</f>
        <v>24.821794871794868</v>
      </c>
      <c r="T16" s="4"/>
      <c r="U16" s="4"/>
      <c r="V16" s="4"/>
      <c r="W16" s="4"/>
      <c r="X16" s="4"/>
    </row>
    <row r="17" spans="1:33" x14ac:dyDescent="0.25">
      <c r="A17" s="4" t="s">
        <v>11</v>
      </c>
      <c r="B17" s="4">
        <v>0.1071</v>
      </c>
      <c r="C17" s="4">
        <v>0.65790000000000004</v>
      </c>
      <c r="D17" s="4">
        <v>4.0300000000000002E-2</v>
      </c>
      <c r="E17" s="4">
        <v>0.06</v>
      </c>
      <c r="F17" s="4">
        <v>1.6858</v>
      </c>
      <c r="G17" s="4"/>
      <c r="H17" s="4">
        <v>25</v>
      </c>
      <c r="I17" s="4">
        <f t="shared" si="2"/>
        <v>0.42839999999999995</v>
      </c>
      <c r="J17" s="4">
        <f t="shared" si="3"/>
        <v>2.6316000000000002</v>
      </c>
      <c r="K17" s="4">
        <f t="shared" si="4"/>
        <v>0.16120000000000001</v>
      </c>
      <c r="L17" s="4">
        <f t="shared" si="5"/>
        <v>0.24</v>
      </c>
      <c r="M17" s="4">
        <f t="shared" si="6"/>
        <v>6.743199999999999</v>
      </c>
      <c r="N17" s="4">
        <f t="shared" si="7"/>
        <v>2.1419999999999999</v>
      </c>
      <c r="O17" s="4">
        <f t="shared" si="8"/>
        <v>13.158000000000001</v>
      </c>
      <c r="P17" s="7">
        <f t="shared" si="9"/>
        <v>12.9983</v>
      </c>
      <c r="Q17" s="4">
        <f t="shared" si="10"/>
        <v>0.80600000000000005</v>
      </c>
      <c r="R17" s="4">
        <f t="shared" si="11"/>
        <v>1.2</v>
      </c>
      <c r="S17" s="4">
        <f t="shared" si="12"/>
        <v>33.715999999999994</v>
      </c>
      <c r="T17" s="4"/>
      <c r="U17" s="4"/>
      <c r="V17" s="4"/>
      <c r="W17" s="4"/>
      <c r="X17" s="4"/>
    </row>
    <row r="18" spans="1:33" x14ac:dyDescent="0.25">
      <c r="A18" s="5" t="s">
        <v>12</v>
      </c>
      <c r="B18" s="5">
        <v>4.5600000000000002E-2</v>
      </c>
      <c r="C18" s="5">
        <v>0.50629999999999997</v>
      </c>
      <c r="D18" s="5">
        <v>5.2600000000000001E-2</v>
      </c>
      <c r="E18" s="5">
        <v>4.9700000000000001E-2</v>
      </c>
      <c r="F18" s="5">
        <v>0.41549999999999998</v>
      </c>
      <c r="G18" s="5"/>
      <c r="H18" s="5">
        <v>18</v>
      </c>
      <c r="I18" s="5">
        <f t="shared" si="2"/>
        <v>0.25333333333333335</v>
      </c>
      <c r="J18" s="5">
        <f t="shared" si="3"/>
        <v>2.8127777777777774</v>
      </c>
      <c r="K18" s="5">
        <f t="shared" si="4"/>
        <v>0.29222222222222222</v>
      </c>
      <c r="L18" s="5">
        <f t="shared" si="5"/>
        <v>0.27611111111111114</v>
      </c>
      <c r="M18" s="5">
        <f t="shared" si="6"/>
        <v>2.3083333333333331</v>
      </c>
      <c r="N18" s="4">
        <f t="shared" si="7"/>
        <v>1.2666666666666668</v>
      </c>
      <c r="O18" s="4">
        <f t="shared" si="8"/>
        <v>14.063888888888886</v>
      </c>
      <c r="P18" s="7">
        <f t="shared" si="9"/>
        <v>13.904188888888886</v>
      </c>
      <c r="Q18" s="4">
        <f t="shared" si="10"/>
        <v>1.461111111111111</v>
      </c>
      <c r="R18" s="4">
        <f t="shared" si="11"/>
        <v>1.3805555555555558</v>
      </c>
      <c r="S18" s="4">
        <f t="shared" si="12"/>
        <v>11.541666666666666</v>
      </c>
      <c r="T18" s="5">
        <v>0.37406964399999998</v>
      </c>
      <c r="U18" s="5">
        <v>2.611005671</v>
      </c>
      <c r="V18" s="5">
        <v>0.28327662599999998</v>
      </c>
      <c r="W18" s="5">
        <v>0.24784245999999999</v>
      </c>
      <c r="X18" s="5">
        <v>4.2825704409999998</v>
      </c>
      <c r="Y18">
        <v>1.870348219</v>
      </c>
      <c r="Z18" s="8">
        <v>12.89532835</v>
      </c>
      <c r="AA18" s="8">
        <f>_xlfn.STDEV.P(P18:P20)</f>
        <v>1.4467421012797317</v>
      </c>
      <c r="AB18">
        <v>13.055028350000001</v>
      </c>
      <c r="AC18" s="8">
        <v>1.41638313</v>
      </c>
      <c r="AD18" s="8">
        <f>_xlfn.STDEV.P(Q18:Q20)</f>
        <v>4.2586582229903733E-2</v>
      </c>
      <c r="AE18">
        <f>W18*5</f>
        <v>1.2392122999999999</v>
      </c>
      <c r="AF18">
        <f>_xlfn.STDEV.P(R18:R20)</f>
        <v>0.16661929293067626</v>
      </c>
      <c r="AG18">
        <v>21.41285221</v>
      </c>
    </row>
    <row r="19" spans="1:33" x14ac:dyDescent="0.25">
      <c r="A19" s="5" t="s">
        <v>13</v>
      </c>
      <c r="B19" s="5">
        <v>0.12989999999999999</v>
      </c>
      <c r="C19" s="5">
        <v>0.4844</v>
      </c>
      <c r="D19" s="5">
        <v>5.9799999999999999E-2</v>
      </c>
      <c r="E19" s="5">
        <v>5.8599999999999999E-2</v>
      </c>
      <c r="F19" s="5">
        <v>1.0708</v>
      </c>
      <c r="G19" s="5"/>
      <c r="H19" s="5">
        <v>22</v>
      </c>
      <c r="I19" s="5">
        <f t="shared" si="2"/>
        <v>0.59045454545454534</v>
      </c>
      <c r="J19" s="5">
        <f t="shared" si="3"/>
        <v>2.2018181818181817</v>
      </c>
      <c r="K19" s="5">
        <f t="shared" si="4"/>
        <v>0.27181818181818179</v>
      </c>
      <c r="L19" s="5">
        <f t="shared" si="5"/>
        <v>0.26636363636363636</v>
      </c>
      <c r="M19" s="5">
        <f t="shared" si="6"/>
        <v>4.8672727272727272</v>
      </c>
      <c r="N19" s="4">
        <f t="shared" si="7"/>
        <v>2.9522727272727267</v>
      </c>
      <c r="O19" s="4">
        <f t="shared" si="8"/>
        <v>11.009090909090908</v>
      </c>
      <c r="P19" s="7">
        <f t="shared" si="9"/>
        <v>10.849390909090907</v>
      </c>
      <c r="Q19" s="4">
        <f t="shared" si="10"/>
        <v>1.3590909090909089</v>
      </c>
      <c r="R19" s="4">
        <f t="shared" si="11"/>
        <v>1.3318181818181818</v>
      </c>
      <c r="S19" s="4">
        <f t="shared" si="12"/>
        <v>24.336363636363636</v>
      </c>
      <c r="T19" s="5"/>
      <c r="U19" s="5"/>
      <c r="V19" s="5"/>
      <c r="W19" s="5"/>
      <c r="X19" s="5"/>
    </row>
    <row r="20" spans="1:33" x14ac:dyDescent="0.25">
      <c r="A20" s="5" t="s">
        <v>14</v>
      </c>
      <c r="B20" s="5">
        <v>5.2900000000000003E-2</v>
      </c>
      <c r="C20" s="5">
        <v>0.53549999999999998</v>
      </c>
      <c r="D20" s="5">
        <v>5.4300000000000001E-2</v>
      </c>
      <c r="E20" s="5">
        <v>3.8199999999999998E-2</v>
      </c>
      <c r="F20" s="5">
        <v>1.0777000000000001</v>
      </c>
      <c r="G20" s="5"/>
      <c r="H20" s="5">
        <v>19</v>
      </c>
      <c r="I20" s="5">
        <f t="shared" si="2"/>
        <v>0.27842105263157896</v>
      </c>
      <c r="J20" s="5">
        <f t="shared" si="3"/>
        <v>2.8184210526315789</v>
      </c>
      <c r="K20" s="5">
        <f t="shared" si="4"/>
        <v>0.28578947368421054</v>
      </c>
      <c r="L20" s="5">
        <f t="shared" si="5"/>
        <v>0.20105263157894734</v>
      </c>
      <c r="M20" s="5">
        <f t="shared" si="6"/>
        <v>5.6721052631578948</v>
      </c>
      <c r="N20" s="4">
        <f t="shared" si="7"/>
        <v>1.3921052631578947</v>
      </c>
      <c r="O20" s="4">
        <f t="shared" si="8"/>
        <v>14.092105263157894</v>
      </c>
      <c r="P20" s="7">
        <f t="shared" si="9"/>
        <v>13.932405263157893</v>
      </c>
      <c r="Q20" s="4">
        <f t="shared" si="10"/>
        <v>1.4289473684210527</v>
      </c>
      <c r="R20" s="4">
        <f t="shared" si="11"/>
        <v>1.0052631578947366</v>
      </c>
      <c r="S20" s="4">
        <f t="shared" si="12"/>
        <v>28.360526315789475</v>
      </c>
      <c r="T20" s="5"/>
      <c r="U20" s="5"/>
      <c r="V20" s="5"/>
      <c r="W20" s="5"/>
      <c r="X20" s="5"/>
    </row>
    <row r="21" spans="1:33" x14ac:dyDescent="0.25">
      <c r="A21" s="6" t="s">
        <v>15</v>
      </c>
      <c r="B21" s="6">
        <v>0.157</v>
      </c>
      <c r="C21" s="6">
        <v>0.60299999999999998</v>
      </c>
      <c r="D21" s="6">
        <v>7.3700000000000002E-2</v>
      </c>
      <c r="E21" s="6">
        <v>6.6199999999999995E-2</v>
      </c>
      <c r="F21" s="6">
        <v>1.7384999999999999</v>
      </c>
      <c r="G21" s="6"/>
      <c r="H21" s="6">
        <v>18</v>
      </c>
      <c r="I21" s="6">
        <f t="shared" si="2"/>
        <v>0.87222222222222212</v>
      </c>
      <c r="J21" s="6">
        <f t="shared" si="3"/>
        <v>3.35</v>
      </c>
      <c r="K21" s="6">
        <f t="shared" si="4"/>
        <v>0.4094444444444445</v>
      </c>
      <c r="L21" s="6">
        <f t="shared" si="5"/>
        <v>0.36777777777777776</v>
      </c>
      <c r="M21" s="6">
        <f t="shared" si="6"/>
        <v>9.6583333333333332</v>
      </c>
      <c r="N21" s="4">
        <f t="shared" si="7"/>
        <v>4.3611111111111107</v>
      </c>
      <c r="O21" s="4">
        <f t="shared" si="8"/>
        <v>16.75</v>
      </c>
      <c r="P21" s="7">
        <f t="shared" si="9"/>
        <v>16.590299999999999</v>
      </c>
      <c r="Q21" s="4">
        <f t="shared" si="10"/>
        <v>2.0472222222222225</v>
      </c>
      <c r="R21" s="4">
        <f t="shared" si="11"/>
        <v>1.8388888888888888</v>
      </c>
      <c r="S21" s="4">
        <f t="shared" si="12"/>
        <v>48.291666666666664</v>
      </c>
      <c r="T21" s="6">
        <v>0.75418770999999996</v>
      </c>
      <c r="U21" s="6">
        <v>2.8861237370000001</v>
      </c>
      <c r="V21" s="6">
        <v>0.32404461299999998</v>
      </c>
      <c r="W21" s="6">
        <v>0.29741582500000002</v>
      </c>
      <c r="X21" s="6">
        <v>6.3352020199999997</v>
      </c>
      <c r="Y21">
        <v>6.3352020199999997</v>
      </c>
      <c r="Z21" s="8">
        <v>14.27091869</v>
      </c>
      <c r="AA21" s="8">
        <f>_xlfn.STDEV.P(P21:P23)</f>
        <v>1.6732728945657032</v>
      </c>
      <c r="AB21">
        <v>14.430618689999999</v>
      </c>
      <c r="AC21" s="8">
        <v>1.6202230639999999</v>
      </c>
      <c r="AD21" s="8">
        <f>_xlfn.STDEV.P(Q21:Q23)</f>
        <v>0.30521222891262179</v>
      </c>
      <c r="AE21">
        <f>W21*5</f>
        <v>1.4870791250000002</v>
      </c>
      <c r="AF21">
        <f>_xlfn.STDEV.P(R21:R23)</f>
        <v>0.25762094270381375</v>
      </c>
      <c r="AG21">
        <v>31.676010099999999</v>
      </c>
    </row>
    <row r="22" spans="1:33" x14ac:dyDescent="0.25">
      <c r="A22" s="6" t="s">
        <v>16</v>
      </c>
      <c r="B22" s="6">
        <v>0.15870000000000001</v>
      </c>
      <c r="C22" s="6">
        <v>0.61750000000000005</v>
      </c>
      <c r="D22" s="6">
        <v>6.4899999999999999E-2</v>
      </c>
      <c r="E22" s="6">
        <v>5.8999999999999997E-2</v>
      </c>
      <c r="F22" s="6">
        <v>0.89039999999999997</v>
      </c>
      <c r="G22" s="6"/>
      <c r="H22" s="6">
        <v>24</v>
      </c>
      <c r="I22" s="6">
        <f t="shared" si="2"/>
        <v>0.66125</v>
      </c>
      <c r="J22" s="6">
        <f t="shared" si="3"/>
        <v>2.572916666666667</v>
      </c>
      <c r="K22" s="6">
        <f t="shared" si="4"/>
        <v>0.27041666666666669</v>
      </c>
      <c r="L22" s="6">
        <f t="shared" si="5"/>
        <v>0.24583333333333332</v>
      </c>
      <c r="M22" s="6">
        <f t="shared" si="6"/>
        <v>3.71</v>
      </c>
      <c r="N22" s="4">
        <f t="shared" si="7"/>
        <v>3.3062499999999999</v>
      </c>
      <c r="O22" s="4">
        <f t="shared" si="8"/>
        <v>12.864583333333336</v>
      </c>
      <c r="P22" s="7">
        <f t="shared" si="9"/>
        <v>12.704883333333335</v>
      </c>
      <c r="Q22" s="4">
        <f t="shared" si="10"/>
        <v>1.3520833333333335</v>
      </c>
      <c r="R22" s="4">
        <f t="shared" si="11"/>
        <v>1.2291666666666665</v>
      </c>
      <c r="S22" s="4">
        <f t="shared" si="12"/>
        <v>18.55</v>
      </c>
      <c r="T22" s="6"/>
      <c r="U22" s="6"/>
      <c r="V22" s="6"/>
      <c r="W22" s="6"/>
      <c r="X22" s="6"/>
    </row>
    <row r="23" spans="1:33" x14ac:dyDescent="0.25">
      <c r="A23" s="6" t="s">
        <v>17</v>
      </c>
      <c r="B23" s="6">
        <v>0.16039999999999999</v>
      </c>
      <c r="C23" s="6">
        <v>0.6018</v>
      </c>
      <c r="D23" s="6">
        <v>6.4299999999999996E-2</v>
      </c>
      <c r="E23" s="6">
        <v>6.13E-2</v>
      </c>
      <c r="F23" s="6">
        <v>1.2402</v>
      </c>
      <c r="G23" s="6"/>
      <c r="H23" s="6">
        <v>22</v>
      </c>
      <c r="I23" s="6">
        <f t="shared" si="2"/>
        <v>0.72909090909090901</v>
      </c>
      <c r="J23" s="6">
        <f t="shared" si="3"/>
        <v>2.7354545454545454</v>
      </c>
      <c r="K23" s="6">
        <f t="shared" si="4"/>
        <v>0.29227272727272724</v>
      </c>
      <c r="L23" s="6">
        <f t="shared" si="5"/>
        <v>0.27863636363636363</v>
      </c>
      <c r="M23" s="6">
        <f t="shared" si="6"/>
        <v>5.6372727272727268</v>
      </c>
      <c r="N23" s="4">
        <f t="shared" si="7"/>
        <v>3.6454545454545451</v>
      </c>
      <c r="O23" s="4">
        <f t="shared" si="8"/>
        <v>13.677272727272726</v>
      </c>
      <c r="P23" s="7">
        <f t="shared" si="9"/>
        <v>13.517572727272725</v>
      </c>
      <c r="Q23" s="4">
        <f t="shared" si="10"/>
        <v>1.4613636363636362</v>
      </c>
      <c r="R23" s="4">
        <f t="shared" si="11"/>
        <v>1.3931818181818181</v>
      </c>
      <c r="S23" s="4">
        <f t="shared" si="12"/>
        <v>28.186363636363634</v>
      </c>
      <c r="T23" s="6"/>
      <c r="U23" s="6"/>
      <c r="V23" s="6"/>
      <c r="W23" s="6"/>
      <c r="X23" s="6"/>
    </row>
  </sheetData>
  <mergeCells count="4">
    <mergeCell ref="T1:X1"/>
    <mergeCell ref="I1:M1"/>
    <mergeCell ref="Y1:AG1"/>
    <mergeCell ref="N1:S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Wang (PGR)</dc:creator>
  <cp:lastModifiedBy>Yang Wang (PGR)</cp:lastModifiedBy>
  <dcterms:created xsi:type="dcterms:W3CDTF">2015-06-05T18:17:20Z</dcterms:created>
  <dcterms:modified xsi:type="dcterms:W3CDTF">2024-11-26T11:50:13Z</dcterms:modified>
</cp:coreProperties>
</file>